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990" windowHeight="8760" activeTab="0"/>
  </bookViews>
  <sheets>
    <sheet name="табл. 2)" sheetId="1" r:id="rId1"/>
  </sheets>
  <definedNames/>
  <calcPr fullCalcOnLoad="1"/>
</workbook>
</file>

<file path=xl/sharedStrings.xml><?xml version="1.0" encoding="utf-8"?>
<sst xmlns="http://schemas.openxmlformats.org/spreadsheetml/2006/main" count="82" uniqueCount="49">
  <si>
    <t>Назва дисципліни за якими проводиться контроль</t>
  </si>
  <si>
    <t>Група</t>
  </si>
  <si>
    <t>%</t>
  </si>
  <si>
    <t>Якість, %</t>
  </si>
  <si>
    <t xml:space="preserve">Всього: </t>
  </si>
  <si>
    <t>Абсолютна успішність, %</t>
  </si>
  <si>
    <t>№ з/п</t>
  </si>
  <si>
    <t>Виконували РКР</t>
  </si>
  <si>
    <t xml:space="preserve">90-100 </t>
  </si>
  <si>
    <t>65-89</t>
  </si>
  <si>
    <t>50-64</t>
  </si>
  <si>
    <t>0-49</t>
  </si>
  <si>
    <t>З циклу загальної підготовки</t>
  </si>
  <si>
    <t>-</t>
  </si>
  <si>
    <t>заповнюються тільки комірки, виділені жовтим кольором</t>
  </si>
  <si>
    <t xml:space="preserve">Всього за циклом: </t>
  </si>
  <si>
    <t>З циклу професійної підготовки</t>
  </si>
  <si>
    <t>Завідувач випускової кафедри</t>
  </si>
  <si>
    <t>ПІБ</t>
  </si>
  <si>
    <t>Декан факультету</t>
  </si>
  <si>
    <t>(заповнює випускова кафедра)</t>
  </si>
  <si>
    <t>Одержали бали при виконанні  РКР</t>
  </si>
  <si>
    <t>осіб</t>
  </si>
  <si>
    <t>Кількість студентів, осіб</t>
  </si>
  <si>
    <t>Методика викладання іноземних мов</t>
  </si>
  <si>
    <t>336,346-к</t>
  </si>
  <si>
    <t>346-б</t>
  </si>
  <si>
    <t xml:space="preserve">Практичний курс англійської мови </t>
  </si>
  <si>
    <t>246к</t>
  </si>
  <si>
    <t>246б</t>
  </si>
  <si>
    <t xml:space="preserve">Практичний курс основної мови </t>
  </si>
  <si>
    <t>446а/б</t>
  </si>
  <si>
    <t>146к</t>
  </si>
  <si>
    <t>146б</t>
  </si>
  <si>
    <t>436а/б</t>
  </si>
  <si>
    <t xml:space="preserve">Комунікативні стратегії англійської мови </t>
  </si>
  <si>
    <t>506а/к</t>
  </si>
  <si>
    <t>506а/б</t>
  </si>
  <si>
    <t>336к</t>
  </si>
  <si>
    <t>336б</t>
  </si>
  <si>
    <t>Інноваційні технології навчання іноземних мов</t>
  </si>
  <si>
    <t xml:space="preserve">Граматичні категорії та практична граматика освновної мови </t>
  </si>
  <si>
    <t>346б</t>
  </si>
  <si>
    <t>Практичний курс російської мови</t>
  </si>
  <si>
    <t>266к</t>
  </si>
  <si>
    <t>Практичний курс другої мови (російська)</t>
  </si>
  <si>
    <t>276к</t>
  </si>
  <si>
    <t>Педагогіка</t>
  </si>
  <si>
    <t xml:space="preserve">спеціальності 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</si>
</sst>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%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0.0"/>
  </numFmts>
  <fonts count="45">
    <font>
      <sz val="10"/>
      <name val="Arial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5"/>
      <name val="Times New Roman"/>
      <family val="1"/>
    </font>
    <font>
      <b/>
      <sz val="12"/>
      <name val="Times New Roman"/>
      <family val="1"/>
    </font>
    <font>
      <b/>
      <sz val="15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9" fillId="0" borderId="0" xfId="0" applyFont="1" applyBorder="1" applyAlignment="1">
      <alignment/>
    </xf>
    <xf numFmtId="0" fontId="3" fillId="33" borderId="0" xfId="0" applyFont="1" applyFill="1" applyAlignment="1">
      <alignment/>
    </xf>
    <xf numFmtId="0" fontId="5" fillId="33" borderId="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 vertical="top"/>
    </xf>
    <xf numFmtId="0" fontId="1" fillId="33" borderId="0" xfId="0" applyFont="1" applyFill="1" applyBorder="1" applyAlignment="1">
      <alignment horizontal="center" vertical="top"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left" vertical="top"/>
    </xf>
    <xf numFmtId="0" fontId="1" fillId="33" borderId="0" xfId="0" applyFont="1" applyFill="1" applyBorder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/>
    </xf>
    <xf numFmtId="0" fontId="2" fillId="33" borderId="14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left" vertical="center" wrapText="1"/>
    </xf>
    <xf numFmtId="9" fontId="1" fillId="33" borderId="10" xfId="55" applyFont="1" applyFill="1" applyBorder="1" applyAlignment="1">
      <alignment horizontal="center" vertical="center"/>
    </xf>
    <xf numFmtId="0" fontId="1" fillId="33" borderId="10" xfId="0" applyNumberFormat="1" applyFont="1" applyFill="1" applyBorder="1" applyAlignment="1">
      <alignment horizontal="center" vertical="center" wrapText="1"/>
    </xf>
    <xf numFmtId="196" fontId="1" fillId="33" borderId="10" xfId="55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left" vertical="center"/>
    </xf>
    <xf numFmtId="0" fontId="1" fillId="33" borderId="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justify"/>
    </xf>
    <xf numFmtId="9" fontId="1" fillId="33" borderId="15" xfId="55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right"/>
    </xf>
    <xf numFmtId="0" fontId="6" fillId="33" borderId="10" xfId="0" applyFont="1" applyFill="1" applyBorder="1" applyAlignment="1">
      <alignment horizontal="center" vertical="center"/>
    </xf>
    <xf numFmtId="9" fontId="7" fillId="33" borderId="10" xfId="55" applyFont="1" applyFill="1" applyBorder="1" applyAlignment="1">
      <alignment horizontal="center" vertical="center"/>
    </xf>
    <xf numFmtId="196" fontId="7" fillId="33" borderId="10" xfId="55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0" xfId="0" applyFont="1" applyFill="1" applyAlignment="1">
      <alignment/>
    </xf>
    <xf numFmtId="196" fontId="1" fillId="33" borderId="15" xfId="55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horizontal="right" vertical="top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textRotation="90" wrapText="1"/>
    </xf>
    <xf numFmtId="0" fontId="1" fillId="33" borderId="10" xfId="0" applyFont="1" applyFill="1" applyBorder="1" applyAlignment="1">
      <alignment horizontal="center" vertical="center" textRotation="90" wrapText="1"/>
    </xf>
    <xf numFmtId="0" fontId="1" fillId="33" borderId="17" xfId="0" applyFont="1" applyFill="1" applyBorder="1" applyAlignment="1">
      <alignment horizontal="center" vertical="center" textRotation="90" wrapText="1"/>
    </xf>
    <xf numFmtId="0" fontId="1" fillId="33" borderId="18" xfId="0" applyFont="1" applyFill="1" applyBorder="1" applyAlignment="1">
      <alignment horizontal="center" vertical="center" textRotation="90" wrapText="1"/>
    </xf>
    <xf numFmtId="0" fontId="8" fillId="33" borderId="0" xfId="0" applyFont="1" applyFill="1" applyBorder="1" applyAlignment="1">
      <alignment horizontal="center" vertical="top"/>
    </xf>
    <xf numFmtId="0" fontId="1" fillId="33" borderId="0" xfId="0" applyFont="1" applyFill="1" applyBorder="1" applyAlignment="1">
      <alignment horizontal="left" vertical="top"/>
    </xf>
    <xf numFmtId="0" fontId="1" fillId="33" borderId="19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9" fontId="1" fillId="33" borderId="0" xfId="55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horizontal="center" vertical="center" textRotation="90" wrapText="1"/>
    </xf>
    <xf numFmtId="0" fontId="0" fillId="33" borderId="23" xfId="0" applyFill="1" applyBorder="1" applyAlignment="1">
      <alignment textRotation="90"/>
    </xf>
    <xf numFmtId="0" fontId="0" fillId="33" borderId="24" xfId="0" applyFill="1" applyBorder="1" applyAlignment="1">
      <alignment textRotation="9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876300</xdr:colOff>
      <xdr:row>4</xdr:row>
      <xdr:rowOff>0</xdr:rowOff>
    </xdr:from>
    <xdr:to>
      <xdr:col>14</xdr:col>
      <xdr:colOff>76200</xdr:colOff>
      <xdr:row>6</xdr:row>
      <xdr:rowOff>209550</xdr:rowOff>
    </xdr:to>
    <xdr:sp>
      <xdr:nvSpPr>
        <xdr:cNvPr id="1" name="Rectangle 1"/>
        <xdr:cNvSpPr>
          <a:spLocks/>
        </xdr:cNvSpPr>
      </xdr:nvSpPr>
      <xdr:spPr>
        <a:xfrm>
          <a:off x="1190625" y="1219200"/>
          <a:ext cx="9725025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РЕЗУЛЬТАТИ ВИКОНАННЯ РЕКТОРСЬКИХ КОНТРОЛЬНИХ РОБІТ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7"/>
  <sheetViews>
    <sheetView tabSelected="1" zoomScale="75" zoomScaleNormal="75" zoomScaleSheetLayoutView="70" zoomScalePageLayoutView="0" workbookViewId="0" topLeftCell="A1">
      <selection activeCell="P41" sqref="P41"/>
    </sheetView>
  </sheetViews>
  <sheetFormatPr defaultColWidth="9.140625" defaultRowHeight="12.75"/>
  <cols>
    <col min="1" max="1" width="4.7109375" style="1" customWidth="1"/>
    <col min="2" max="2" width="44.57421875" style="1" customWidth="1"/>
    <col min="3" max="3" width="8.421875" style="1" customWidth="1"/>
    <col min="4" max="5" width="8.00390625" style="1" customWidth="1"/>
    <col min="6" max="6" width="12.8515625" style="1" customWidth="1"/>
    <col min="7" max="7" width="9.28125" style="1" bestFit="1" customWidth="1"/>
    <col min="8" max="8" width="9.421875" style="1" customWidth="1"/>
    <col min="9" max="9" width="8.7109375" style="1" customWidth="1"/>
    <col min="10" max="10" width="10.8515625" style="1" customWidth="1"/>
    <col min="11" max="11" width="9.28125" style="1" bestFit="1" customWidth="1"/>
    <col min="12" max="12" width="9.28125" style="1" customWidth="1"/>
    <col min="13" max="13" width="9.140625" style="1" customWidth="1"/>
    <col min="14" max="14" width="10.00390625" style="1" customWidth="1"/>
    <col min="15" max="15" width="9.7109375" style="1" bestFit="1" customWidth="1"/>
    <col min="16" max="16" width="9.28125" style="1" bestFit="1" customWidth="1"/>
    <col min="17" max="16384" width="9.140625" style="2" customWidth="1"/>
  </cols>
  <sheetData>
    <row r="1" spans="1:19" ht="24" customHeight="1">
      <c r="A1" s="9"/>
      <c r="B1" s="43"/>
      <c r="C1" s="43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10" t="s">
        <v>20</v>
      </c>
      <c r="R1" s="11"/>
      <c r="S1" s="8"/>
    </row>
    <row r="2" spans="1:18" ht="24" customHeight="1">
      <c r="A2" s="9"/>
      <c r="B2" s="12"/>
      <c r="C2" s="13" t="s">
        <v>13</v>
      </c>
      <c r="D2" s="52" t="s">
        <v>14</v>
      </c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12"/>
      <c r="Q2" s="14"/>
      <c r="R2" s="14"/>
    </row>
    <row r="3" spans="1:18" ht="24" customHeight="1">
      <c r="A3" s="9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4"/>
      <c r="R3" s="14"/>
    </row>
    <row r="4" spans="1:18" ht="24" customHeight="1">
      <c r="A4" s="9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4"/>
      <c r="R4" s="14"/>
    </row>
    <row r="5" spans="1:18" ht="24" customHeight="1">
      <c r="A5" s="9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4"/>
      <c r="R5" s="14"/>
    </row>
    <row r="6" spans="1:18" ht="24" customHeight="1">
      <c r="A6" s="9"/>
      <c r="B6" s="12"/>
      <c r="C6" s="12"/>
      <c r="D6" s="51" t="s">
        <v>48</v>
      </c>
      <c r="E6" s="51"/>
      <c r="F6" s="51"/>
      <c r="G6" s="51"/>
      <c r="H6" s="51"/>
      <c r="I6" s="51"/>
      <c r="J6" s="51"/>
      <c r="K6" s="51"/>
      <c r="L6" s="51"/>
      <c r="M6" s="12"/>
      <c r="N6" s="12"/>
      <c r="O6" s="12"/>
      <c r="P6" s="12"/>
      <c r="Q6" s="14"/>
      <c r="R6" s="14"/>
    </row>
    <row r="7" spans="1:18" ht="51" customHeight="1" thickBot="1">
      <c r="A7" s="14"/>
      <c r="B7" s="15"/>
      <c r="C7" s="15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4"/>
      <c r="R7" s="14"/>
    </row>
    <row r="8" spans="1:18" s="4" customFormat="1" ht="27" customHeight="1">
      <c r="A8" s="57" t="s">
        <v>6</v>
      </c>
      <c r="B8" s="45" t="s">
        <v>0</v>
      </c>
      <c r="C8" s="47" t="s">
        <v>1</v>
      </c>
      <c r="D8" s="47" t="s">
        <v>23</v>
      </c>
      <c r="E8" s="45" t="s">
        <v>7</v>
      </c>
      <c r="F8" s="45"/>
      <c r="G8" s="45" t="s">
        <v>21</v>
      </c>
      <c r="H8" s="45"/>
      <c r="I8" s="45"/>
      <c r="J8" s="45"/>
      <c r="K8" s="45"/>
      <c r="L8" s="45"/>
      <c r="M8" s="45"/>
      <c r="N8" s="45"/>
      <c r="O8" s="47" t="s">
        <v>5</v>
      </c>
      <c r="P8" s="49" t="s">
        <v>3</v>
      </c>
      <c r="Q8" s="16"/>
      <c r="R8" s="16"/>
    </row>
    <row r="9" spans="1:18" s="4" customFormat="1" ht="40.5" customHeight="1">
      <c r="A9" s="58"/>
      <c r="B9" s="46"/>
      <c r="C9" s="48"/>
      <c r="D9" s="48"/>
      <c r="E9" s="46"/>
      <c r="F9" s="46"/>
      <c r="G9" s="46" t="s">
        <v>8</v>
      </c>
      <c r="H9" s="46"/>
      <c r="I9" s="46" t="s">
        <v>9</v>
      </c>
      <c r="J9" s="46"/>
      <c r="K9" s="46" t="s">
        <v>10</v>
      </c>
      <c r="L9" s="46"/>
      <c r="M9" s="46" t="s">
        <v>11</v>
      </c>
      <c r="N9" s="46"/>
      <c r="O9" s="48"/>
      <c r="P9" s="50"/>
      <c r="Q9" s="16"/>
      <c r="R9" s="16"/>
    </row>
    <row r="10" spans="1:18" s="4" customFormat="1" ht="37.5" customHeight="1">
      <c r="A10" s="59"/>
      <c r="B10" s="46"/>
      <c r="C10" s="48"/>
      <c r="D10" s="48"/>
      <c r="E10" s="17" t="s">
        <v>22</v>
      </c>
      <c r="F10" s="17" t="s">
        <v>2</v>
      </c>
      <c r="G10" s="17" t="s">
        <v>22</v>
      </c>
      <c r="H10" s="17" t="s">
        <v>2</v>
      </c>
      <c r="I10" s="17" t="s">
        <v>22</v>
      </c>
      <c r="J10" s="17" t="s">
        <v>2</v>
      </c>
      <c r="K10" s="17" t="s">
        <v>22</v>
      </c>
      <c r="L10" s="17" t="s">
        <v>2</v>
      </c>
      <c r="M10" s="17" t="s">
        <v>22</v>
      </c>
      <c r="N10" s="17" t="s">
        <v>2</v>
      </c>
      <c r="O10" s="48"/>
      <c r="P10" s="50"/>
      <c r="Q10" s="16"/>
      <c r="R10" s="16"/>
    </row>
    <row r="11" spans="1:18" s="3" customFormat="1" ht="15.75" customHeight="1">
      <c r="A11" s="18">
        <v>1</v>
      </c>
      <c r="B11" s="19">
        <v>2</v>
      </c>
      <c r="C11" s="19"/>
      <c r="D11" s="19">
        <v>5</v>
      </c>
      <c r="E11" s="19">
        <v>6</v>
      </c>
      <c r="F11" s="19">
        <v>7</v>
      </c>
      <c r="G11" s="19">
        <v>8</v>
      </c>
      <c r="H11" s="19">
        <v>9</v>
      </c>
      <c r="I11" s="19">
        <v>10</v>
      </c>
      <c r="J11" s="19">
        <v>11</v>
      </c>
      <c r="K11" s="19">
        <v>12</v>
      </c>
      <c r="L11" s="19">
        <v>13</v>
      </c>
      <c r="M11" s="19">
        <v>14</v>
      </c>
      <c r="N11" s="19">
        <v>15</v>
      </c>
      <c r="O11" s="19">
        <v>16</v>
      </c>
      <c r="P11" s="20">
        <v>17</v>
      </c>
      <c r="Q11" s="21"/>
      <c r="R11" s="21"/>
    </row>
    <row r="12" spans="1:18" s="3" customFormat="1" ht="15.75" customHeight="1">
      <c r="A12" s="22"/>
      <c r="B12" s="53" t="s">
        <v>12</v>
      </c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21"/>
      <c r="R12" s="21"/>
    </row>
    <row r="13" spans="1:18" s="3" customFormat="1" ht="25.5" customHeight="1">
      <c r="A13" s="23">
        <v>1</v>
      </c>
      <c r="B13" s="24"/>
      <c r="C13" s="24"/>
      <c r="D13" s="17"/>
      <c r="E13" s="17">
        <f>SUM(G13,I13,K13,M13)</f>
        <v>0</v>
      </c>
      <c r="F13" s="25" t="e">
        <f>E13/D13</f>
        <v>#DIV/0!</v>
      </c>
      <c r="G13" s="26"/>
      <c r="H13" s="27" t="e">
        <f>G13/D13</f>
        <v>#DIV/0!</v>
      </c>
      <c r="I13" s="26"/>
      <c r="J13" s="27" t="e">
        <f aca="true" t="shared" si="0" ref="J13:J40">I13/D13</f>
        <v>#DIV/0!</v>
      </c>
      <c r="K13" s="26"/>
      <c r="L13" s="27" t="e">
        <f aca="true" t="shared" si="1" ref="L13:L41">K13/D13</f>
        <v>#DIV/0!</v>
      </c>
      <c r="M13" s="28"/>
      <c r="N13" s="25" t="e">
        <f>M13/D13</f>
        <v>#DIV/0!</v>
      </c>
      <c r="O13" s="25" t="e">
        <f>(G13+I13+K13)/D13</f>
        <v>#DIV/0!</v>
      </c>
      <c r="P13" s="27" t="e">
        <f>(G13+I13)/D13</f>
        <v>#DIV/0!</v>
      </c>
      <c r="Q13" s="21"/>
      <c r="R13" s="21"/>
    </row>
    <row r="14" spans="1:18" s="6" customFormat="1" ht="29.25" customHeight="1">
      <c r="A14" s="23">
        <v>2</v>
      </c>
      <c r="B14" s="29"/>
      <c r="C14" s="29"/>
      <c r="D14" s="28"/>
      <c r="E14" s="17">
        <f>SUM(G14,I14,K14,M14)</f>
        <v>0</v>
      </c>
      <c r="F14" s="25" t="e">
        <f>E14/D14</f>
        <v>#DIV/0!</v>
      </c>
      <c r="G14" s="28"/>
      <c r="H14" s="27" t="e">
        <f aca="true" t="shared" si="2" ref="H14:H40">G14/D14</f>
        <v>#DIV/0!</v>
      </c>
      <c r="I14" s="28"/>
      <c r="J14" s="27" t="e">
        <f t="shared" si="0"/>
        <v>#DIV/0!</v>
      </c>
      <c r="K14" s="28"/>
      <c r="L14" s="27" t="e">
        <f t="shared" si="1"/>
        <v>#DIV/0!</v>
      </c>
      <c r="M14" s="28"/>
      <c r="N14" s="25" t="e">
        <f>M14/D14</f>
        <v>#DIV/0!</v>
      </c>
      <c r="O14" s="25" t="e">
        <f>(G14+I14+K14)/D14</f>
        <v>#DIV/0!</v>
      </c>
      <c r="P14" s="27" t="e">
        <f aca="true" t="shared" si="3" ref="P14:P40">(G14+I14)/D14</f>
        <v>#DIV/0!</v>
      </c>
      <c r="Q14" s="30"/>
      <c r="R14" s="30"/>
    </row>
    <row r="15" spans="1:18" s="6" customFormat="1" ht="29.25" customHeight="1">
      <c r="A15" s="28"/>
      <c r="B15" s="33" t="s">
        <v>15</v>
      </c>
      <c r="C15" s="33"/>
      <c r="D15" s="34">
        <f>SUM(D13:D14)</f>
        <v>0</v>
      </c>
      <c r="E15" s="34">
        <f>SUM(E13:E14)</f>
        <v>0</v>
      </c>
      <c r="F15" s="35" t="e">
        <f>E15/D15</f>
        <v>#DIV/0!</v>
      </c>
      <c r="G15" s="34">
        <f>SUM(G13:G14)</f>
        <v>0</v>
      </c>
      <c r="H15" s="36" t="e">
        <f t="shared" si="2"/>
        <v>#DIV/0!</v>
      </c>
      <c r="I15" s="34">
        <f>SUM(I13:I14)</f>
        <v>0</v>
      </c>
      <c r="J15" s="36" t="e">
        <f t="shared" si="0"/>
        <v>#DIV/0!</v>
      </c>
      <c r="K15" s="34">
        <f>SUM(K13:K14)</f>
        <v>0</v>
      </c>
      <c r="L15" s="36" t="e">
        <f>K15/D15</f>
        <v>#DIV/0!</v>
      </c>
      <c r="M15" s="34">
        <f>SUM(M13:M14)</f>
        <v>0</v>
      </c>
      <c r="N15" s="36" t="e">
        <f>SUM(N13:N14)/4</f>
        <v>#DIV/0!</v>
      </c>
      <c r="O15" s="35" t="e">
        <f aca="true" t="shared" si="4" ref="O15:O41">(G15+I15+K15)/D15</f>
        <v>#DIV/0!</v>
      </c>
      <c r="P15" s="36" t="e">
        <f t="shared" si="3"/>
        <v>#DIV/0!</v>
      </c>
      <c r="Q15" s="30"/>
      <c r="R15" s="30"/>
    </row>
    <row r="16" spans="1:18" s="6" customFormat="1" ht="21" customHeight="1">
      <c r="A16" s="28"/>
      <c r="B16" s="53" t="s">
        <v>16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5"/>
      <c r="Q16" s="30"/>
      <c r="R16" s="30"/>
    </row>
    <row r="17" spans="1:18" s="5" customFormat="1" ht="39" customHeight="1">
      <c r="A17" s="23">
        <v>1</v>
      </c>
      <c r="B17" s="41" t="s">
        <v>24</v>
      </c>
      <c r="C17" s="31" t="s">
        <v>25</v>
      </c>
      <c r="D17" s="37">
        <v>18</v>
      </c>
      <c r="E17" s="17">
        <v>16</v>
      </c>
      <c r="F17" s="25">
        <f>E17/D17</f>
        <v>0.8888888888888888</v>
      </c>
      <c r="G17" s="38">
        <v>3</v>
      </c>
      <c r="H17" s="27">
        <f t="shared" si="2"/>
        <v>0.16666666666666666</v>
      </c>
      <c r="I17" s="38">
        <v>5</v>
      </c>
      <c r="J17" s="27">
        <f t="shared" si="0"/>
        <v>0.2777777777777778</v>
      </c>
      <c r="K17" s="38">
        <v>8</v>
      </c>
      <c r="L17" s="27">
        <f t="shared" si="1"/>
        <v>0.4444444444444444</v>
      </c>
      <c r="M17" s="38">
        <v>0</v>
      </c>
      <c r="N17" s="32">
        <f>M17/D17</f>
        <v>0</v>
      </c>
      <c r="O17" s="32">
        <f>(M17+I17+K17)/D17</f>
        <v>0.7222222222222222</v>
      </c>
      <c r="P17" s="27">
        <f>(G17+I17)/D17</f>
        <v>0.4444444444444444</v>
      </c>
      <c r="Q17" s="39"/>
      <c r="R17" s="39"/>
    </row>
    <row r="18" spans="1:18" s="5" customFormat="1" ht="36" customHeight="1">
      <c r="A18" s="23">
        <v>2</v>
      </c>
      <c r="B18" s="41" t="s">
        <v>24</v>
      </c>
      <c r="C18" s="31" t="s">
        <v>26</v>
      </c>
      <c r="D18" s="28">
        <v>13</v>
      </c>
      <c r="E18" s="17">
        <v>12</v>
      </c>
      <c r="F18" s="25">
        <f>E18/D18</f>
        <v>0.9230769230769231</v>
      </c>
      <c r="G18" s="38">
        <v>2</v>
      </c>
      <c r="H18" s="27">
        <f>G18/D18</f>
        <v>0.15384615384615385</v>
      </c>
      <c r="I18" s="38">
        <v>8</v>
      </c>
      <c r="J18" s="27">
        <f>I18/D18</f>
        <v>0.6153846153846154</v>
      </c>
      <c r="K18" s="38">
        <v>2</v>
      </c>
      <c r="L18" s="27">
        <f>K18/D18</f>
        <v>0.15384615384615385</v>
      </c>
      <c r="M18" s="38">
        <v>0</v>
      </c>
      <c r="N18" s="32">
        <f>M18/D18</f>
        <v>0</v>
      </c>
      <c r="O18" s="32">
        <f>(G18+I18+K18)/D18</f>
        <v>0.9230769230769231</v>
      </c>
      <c r="P18" s="36">
        <v>0.553</v>
      </c>
      <c r="Q18" s="39"/>
      <c r="R18" s="39"/>
    </row>
    <row r="19" spans="1:18" s="5" customFormat="1" ht="23.25" customHeight="1">
      <c r="A19" s="23">
        <v>3</v>
      </c>
      <c r="B19" s="41" t="s">
        <v>27</v>
      </c>
      <c r="C19" s="31" t="s">
        <v>28</v>
      </c>
      <c r="D19" s="28">
        <v>17</v>
      </c>
      <c r="E19" s="17">
        <v>14</v>
      </c>
      <c r="F19" s="25">
        <f aca="true" t="shared" si="5" ref="F19:F40">E19/D19</f>
        <v>0.8235294117647058</v>
      </c>
      <c r="G19" s="38">
        <v>0</v>
      </c>
      <c r="H19" s="27">
        <f t="shared" si="2"/>
        <v>0</v>
      </c>
      <c r="I19" s="38">
        <v>5</v>
      </c>
      <c r="J19" s="27">
        <f t="shared" si="0"/>
        <v>0.29411764705882354</v>
      </c>
      <c r="K19" s="38">
        <v>9</v>
      </c>
      <c r="L19" s="27">
        <f t="shared" si="1"/>
        <v>0.5294117647058824</v>
      </c>
      <c r="M19" s="38">
        <v>0</v>
      </c>
      <c r="N19" s="32">
        <f aca="true" t="shared" si="6" ref="N19:N40">M19/D19</f>
        <v>0</v>
      </c>
      <c r="O19" s="32">
        <f t="shared" si="4"/>
        <v>0.8235294117647058</v>
      </c>
      <c r="P19" s="40">
        <f t="shared" si="3"/>
        <v>0.29411764705882354</v>
      </c>
      <c r="Q19" s="39"/>
      <c r="R19" s="39"/>
    </row>
    <row r="20" spans="1:18" s="5" customFormat="1" ht="23.25" customHeight="1">
      <c r="A20" s="23">
        <v>4</v>
      </c>
      <c r="B20" s="31" t="s">
        <v>27</v>
      </c>
      <c r="C20" s="31" t="s">
        <v>29</v>
      </c>
      <c r="D20" s="28">
        <v>7</v>
      </c>
      <c r="E20" s="17">
        <v>7</v>
      </c>
      <c r="F20" s="25">
        <f t="shared" si="5"/>
        <v>1</v>
      </c>
      <c r="G20" s="38">
        <v>0</v>
      </c>
      <c r="H20" s="27">
        <f t="shared" si="2"/>
        <v>0</v>
      </c>
      <c r="I20" s="38">
        <v>6</v>
      </c>
      <c r="J20" s="27">
        <f t="shared" si="0"/>
        <v>0.8571428571428571</v>
      </c>
      <c r="K20" s="38">
        <v>1</v>
      </c>
      <c r="L20" s="27">
        <f t="shared" si="1"/>
        <v>0.14285714285714285</v>
      </c>
      <c r="M20" s="38">
        <v>0</v>
      </c>
      <c r="N20" s="32">
        <f t="shared" si="6"/>
        <v>0</v>
      </c>
      <c r="O20" s="32">
        <f t="shared" si="4"/>
        <v>1</v>
      </c>
      <c r="P20" s="40">
        <f t="shared" si="3"/>
        <v>0.8571428571428571</v>
      </c>
      <c r="Q20" s="39"/>
      <c r="R20" s="39"/>
    </row>
    <row r="21" spans="1:18" s="5" customFormat="1" ht="23.25" customHeight="1">
      <c r="A21" s="23">
        <v>5</v>
      </c>
      <c r="B21" s="31" t="s">
        <v>30</v>
      </c>
      <c r="C21" s="31" t="s">
        <v>31</v>
      </c>
      <c r="D21" s="28">
        <v>13</v>
      </c>
      <c r="E21" s="17">
        <v>13</v>
      </c>
      <c r="F21" s="25">
        <f t="shared" si="5"/>
        <v>1</v>
      </c>
      <c r="G21" s="38">
        <v>0</v>
      </c>
      <c r="H21" s="27">
        <f t="shared" si="2"/>
        <v>0</v>
      </c>
      <c r="I21" s="38">
        <v>10</v>
      </c>
      <c r="J21" s="27">
        <f t="shared" si="0"/>
        <v>0.7692307692307693</v>
      </c>
      <c r="K21" s="38">
        <v>3</v>
      </c>
      <c r="L21" s="27">
        <f t="shared" si="1"/>
        <v>0.23076923076923078</v>
      </c>
      <c r="M21" s="38">
        <v>0</v>
      </c>
      <c r="N21" s="32">
        <f t="shared" si="6"/>
        <v>0</v>
      </c>
      <c r="O21" s="32">
        <f t="shared" si="4"/>
        <v>1</v>
      </c>
      <c r="P21" s="40">
        <f t="shared" si="3"/>
        <v>0.7692307692307693</v>
      </c>
      <c r="Q21" s="39"/>
      <c r="R21" s="39"/>
    </row>
    <row r="22" spans="1:18" s="5" customFormat="1" ht="23.25" customHeight="1">
      <c r="A22" s="23">
        <v>6</v>
      </c>
      <c r="B22" s="31" t="s">
        <v>30</v>
      </c>
      <c r="C22" s="31" t="s">
        <v>31</v>
      </c>
      <c r="D22" s="28">
        <v>2</v>
      </c>
      <c r="E22" s="17">
        <v>1</v>
      </c>
      <c r="F22" s="25">
        <f t="shared" si="5"/>
        <v>0.5</v>
      </c>
      <c r="G22" s="38">
        <v>0</v>
      </c>
      <c r="H22" s="27">
        <f t="shared" si="2"/>
        <v>0</v>
      </c>
      <c r="I22" s="38">
        <v>1</v>
      </c>
      <c r="J22" s="27">
        <f t="shared" si="0"/>
        <v>0.5</v>
      </c>
      <c r="K22" s="38">
        <v>0</v>
      </c>
      <c r="L22" s="27">
        <f t="shared" si="1"/>
        <v>0</v>
      </c>
      <c r="M22" s="38">
        <v>0</v>
      </c>
      <c r="N22" s="32">
        <f t="shared" si="6"/>
        <v>0</v>
      </c>
      <c r="O22" s="32">
        <f t="shared" si="4"/>
        <v>0.5</v>
      </c>
      <c r="P22" s="40">
        <f t="shared" si="3"/>
        <v>0.5</v>
      </c>
      <c r="Q22" s="39"/>
      <c r="R22" s="39"/>
    </row>
    <row r="23" spans="1:18" s="5" customFormat="1" ht="23.25" customHeight="1">
      <c r="A23" s="23">
        <v>7</v>
      </c>
      <c r="B23" s="31" t="s">
        <v>27</v>
      </c>
      <c r="C23" s="31" t="s">
        <v>32</v>
      </c>
      <c r="D23" s="37">
        <v>6</v>
      </c>
      <c r="E23" s="17">
        <v>6</v>
      </c>
      <c r="F23" s="25">
        <f t="shared" si="5"/>
        <v>1</v>
      </c>
      <c r="G23" s="38">
        <v>0</v>
      </c>
      <c r="H23" s="27">
        <f t="shared" si="2"/>
        <v>0</v>
      </c>
      <c r="I23" s="38">
        <v>3</v>
      </c>
      <c r="J23" s="27">
        <f t="shared" si="0"/>
        <v>0.5</v>
      </c>
      <c r="K23" s="38">
        <v>3</v>
      </c>
      <c r="L23" s="27">
        <f t="shared" si="1"/>
        <v>0.5</v>
      </c>
      <c r="M23" s="38">
        <v>0</v>
      </c>
      <c r="N23" s="32">
        <f t="shared" si="6"/>
        <v>0</v>
      </c>
      <c r="O23" s="32">
        <f t="shared" si="4"/>
        <v>1</v>
      </c>
      <c r="P23" s="40">
        <f t="shared" si="3"/>
        <v>0.5</v>
      </c>
      <c r="Q23" s="39"/>
      <c r="R23" s="39"/>
    </row>
    <row r="24" spans="1:18" s="5" customFormat="1" ht="23.25" customHeight="1">
      <c r="A24" s="23">
        <v>8</v>
      </c>
      <c r="B24" s="31" t="s">
        <v>27</v>
      </c>
      <c r="C24" s="31" t="s">
        <v>33</v>
      </c>
      <c r="D24" s="37">
        <v>10</v>
      </c>
      <c r="E24" s="17">
        <v>9</v>
      </c>
      <c r="F24" s="25">
        <f t="shared" si="5"/>
        <v>0.9</v>
      </c>
      <c r="G24" s="38">
        <v>1</v>
      </c>
      <c r="H24" s="27">
        <f t="shared" si="2"/>
        <v>0.1</v>
      </c>
      <c r="I24" s="38">
        <v>5</v>
      </c>
      <c r="J24" s="27">
        <f t="shared" si="0"/>
        <v>0.5</v>
      </c>
      <c r="K24" s="38">
        <v>3</v>
      </c>
      <c r="L24" s="27">
        <f t="shared" si="1"/>
        <v>0.3</v>
      </c>
      <c r="M24" s="38">
        <v>0</v>
      </c>
      <c r="N24" s="32">
        <f t="shared" si="6"/>
        <v>0</v>
      </c>
      <c r="O24" s="32">
        <f t="shared" si="4"/>
        <v>0.9</v>
      </c>
      <c r="P24" s="40">
        <f t="shared" si="3"/>
        <v>0.6</v>
      </c>
      <c r="Q24" s="39"/>
      <c r="R24" s="39"/>
    </row>
    <row r="25" spans="1:18" s="5" customFormat="1" ht="23.25" customHeight="1">
      <c r="A25" s="23">
        <v>9</v>
      </c>
      <c r="B25" s="31" t="s">
        <v>30</v>
      </c>
      <c r="C25" s="31" t="s">
        <v>34</v>
      </c>
      <c r="D25" s="37">
        <v>11</v>
      </c>
      <c r="E25" s="17">
        <v>11</v>
      </c>
      <c r="F25" s="25">
        <f t="shared" si="5"/>
        <v>1</v>
      </c>
      <c r="G25" s="38">
        <v>1</v>
      </c>
      <c r="H25" s="27">
        <f t="shared" si="2"/>
        <v>0.09090909090909091</v>
      </c>
      <c r="I25" s="38">
        <v>6</v>
      </c>
      <c r="J25" s="27">
        <f t="shared" si="0"/>
        <v>0.5454545454545454</v>
      </c>
      <c r="K25" s="38">
        <v>4</v>
      </c>
      <c r="L25" s="27">
        <f t="shared" si="1"/>
        <v>0.36363636363636365</v>
      </c>
      <c r="M25" s="38">
        <v>0</v>
      </c>
      <c r="N25" s="32">
        <f t="shared" si="6"/>
        <v>0</v>
      </c>
      <c r="O25" s="32">
        <f t="shared" si="4"/>
        <v>1</v>
      </c>
      <c r="P25" s="40">
        <f t="shared" si="3"/>
        <v>0.6363636363636364</v>
      </c>
      <c r="Q25" s="39"/>
      <c r="R25" s="39"/>
    </row>
    <row r="26" spans="1:18" s="5" customFormat="1" ht="34.5" customHeight="1">
      <c r="A26" s="23">
        <v>10</v>
      </c>
      <c r="B26" s="31" t="s">
        <v>35</v>
      </c>
      <c r="C26" s="31" t="s">
        <v>36</v>
      </c>
      <c r="D26" s="37">
        <v>1</v>
      </c>
      <c r="E26" s="17">
        <v>1</v>
      </c>
      <c r="F26" s="25">
        <f t="shared" si="5"/>
        <v>1</v>
      </c>
      <c r="G26" s="38">
        <v>0</v>
      </c>
      <c r="H26" s="27">
        <f t="shared" si="2"/>
        <v>0</v>
      </c>
      <c r="I26" s="38">
        <v>1</v>
      </c>
      <c r="J26" s="27">
        <f t="shared" si="0"/>
        <v>1</v>
      </c>
      <c r="K26" s="38">
        <v>0</v>
      </c>
      <c r="L26" s="27">
        <f t="shared" si="1"/>
        <v>0</v>
      </c>
      <c r="M26" s="38">
        <v>0</v>
      </c>
      <c r="N26" s="32">
        <f t="shared" si="6"/>
        <v>0</v>
      </c>
      <c r="O26" s="32">
        <f t="shared" si="4"/>
        <v>1</v>
      </c>
      <c r="P26" s="40">
        <f t="shared" si="3"/>
        <v>1</v>
      </c>
      <c r="Q26" s="39"/>
      <c r="R26" s="39"/>
    </row>
    <row r="27" spans="1:18" s="5" customFormat="1" ht="36" customHeight="1">
      <c r="A27" s="23">
        <v>11</v>
      </c>
      <c r="B27" s="31" t="s">
        <v>35</v>
      </c>
      <c r="C27" s="31" t="s">
        <v>37</v>
      </c>
      <c r="D27" s="37">
        <v>7</v>
      </c>
      <c r="E27" s="17">
        <v>5</v>
      </c>
      <c r="F27" s="25">
        <f t="shared" si="5"/>
        <v>0.7142857142857143</v>
      </c>
      <c r="G27" s="38">
        <v>0</v>
      </c>
      <c r="H27" s="27">
        <f t="shared" si="2"/>
        <v>0</v>
      </c>
      <c r="I27" s="38">
        <v>7</v>
      </c>
      <c r="J27" s="27">
        <f t="shared" si="0"/>
        <v>1</v>
      </c>
      <c r="K27" s="38">
        <v>0</v>
      </c>
      <c r="L27" s="27">
        <f t="shared" si="1"/>
        <v>0</v>
      </c>
      <c r="M27" s="38">
        <v>0</v>
      </c>
      <c r="N27" s="32">
        <f t="shared" si="6"/>
        <v>0</v>
      </c>
      <c r="O27" s="32">
        <f t="shared" si="4"/>
        <v>1</v>
      </c>
      <c r="P27" s="40">
        <f t="shared" si="3"/>
        <v>1</v>
      </c>
      <c r="Q27" s="39"/>
      <c r="R27" s="39"/>
    </row>
    <row r="28" spans="1:18" s="5" customFormat="1" ht="23.25" customHeight="1">
      <c r="A28" s="23">
        <v>12</v>
      </c>
      <c r="B28" s="31" t="s">
        <v>30</v>
      </c>
      <c r="C28" s="31" t="s">
        <v>38</v>
      </c>
      <c r="D28" s="37">
        <v>13</v>
      </c>
      <c r="E28" s="17">
        <v>13</v>
      </c>
      <c r="F28" s="25">
        <f t="shared" si="5"/>
        <v>1</v>
      </c>
      <c r="G28" s="38">
        <v>2</v>
      </c>
      <c r="H28" s="27">
        <f t="shared" si="2"/>
        <v>0.15384615384615385</v>
      </c>
      <c r="I28" s="38">
        <v>3</v>
      </c>
      <c r="J28" s="27">
        <f t="shared" si="0"/>
        <v>0.23076923076923078</v>
      </c>
      <c r="K28" s="38">
        <v>8</v>
      </c>
      <c r="L28" s="27">
        <f t="shared" si="1"/>
        <v>0.6153846153846154</v>
      </c>
      <c r="M28" s="38">
        <v>0</v>
      </c>
      <c r="N28" s="32">
        <f t="shared" si="6"/>
        <v>0</v>
      </c>
      <c r="O28" s="32">
        <f t="shared" si="4"/>
        <v>1</v>
      </c>
      <c r="P28" s="40">
        <f t="shared" si="3"/>
        <v>0.38461538461538464</v>
      </c>
      <c r="Q28" s="39"/>
      <c r="R28" s="39"/>
    </row>
    <row r="29" spans="1:18" s="5" customFormat="1" ht="23.25" customHeight="1">
      <c r="A29" s="23">
        <v>13</v>
      </c>
      <c r="B29" s="31" t="s">
        <v>30</v>
      </c>
      <c r="C29" s="31" t="s">
        <v>39</v>
      </c>
      <c r="D29" s="37">
        <v>5</v>
      </c>
      <c r="E29" s="17">
        <v>4</v>
      </c>
      <c r="F29" s="25">
        <f t="shared" si="5"/>
        <v>0.8</v>
      </c>
      <c r="G29" s="38">
        <v>0</v>
      </c>
      <c r="H29" s="27">
        <f t="shared" si="2"/>
        <v>0</v>
      </c>
      <c r="I29" s="38">
        <v>1</v>
      </c>
      <c r="J29" s="27">
        <f t="shared" si="0"/>
        <v>0.2</v>
      </c>
      <c r="K29" s="38">
        <v>3</v>
      </c>
      <c r="L29" s="27">
        <f t="shared" si="1"/>
        <v>0.6</v>
      </c>
      <c r="M29" s="38">
        <v>0</v>
      </c>
      <c r="N29" s="32">
        <f t="shared" si="6"/>
        <v>0</v>
      </c>
      <c r="O29" s="32">
        <f t="shared" si="4"/>
        <v>0.8</v>
      </c>
      <c r="P29" s="40">
        <f t="shared" si="3"/>
        <v>0.2</v>
      </c>
      <c r="Q29" s="39"/>
      <c r="R29" s="39"/>
    </row>
    <row r="30" spans="1:18" s="5" customFormat="1" ht="35.25" customHeight="1">
      <c r="A30" s="23">
        <v>14</v>
      </c>
      <c r="B30" s="31" t="s">
        <v>40</v>
      </c>
      <c r="C30" s="31" t="s">
        <v>36</v>
      </c>
      <c r="D30" s="37">
        <v>1</v>
      </c>
      <c r="E30" s="17">
        <v>1</v>
      </c>
      <c r="F30" s="25">
        <f t="shared" si="5"/>
        <v>1</v>
      </c>
      <c r="G30" s="38">
        <v>0</v>
      </c>
      <c r="H30" s="27">
        <f t="shared" si="2"/>
        <v>0</v>
      </c>
      <c r="I30" s="38">
        <v>1</v>
      </c>
      <c r="J30" s="27">
        <f t="shared" si="0"/>
        <v>1</v>
      </c>
      <c r="K30" s="38">
        <v>0</v>
      </c>
      <c r="L30" s="27">
        <f t="shared" si="1"/>
        <v>0</v>
      </c>
      <c r="M30" s="38">
        <v>0</v>
      </c>
      <c r="N30" s="32">
        <f t="shared" si="6"/>
        <v>0</v>
      </c>
      <c r="O30" s="32">
        <f t="shared" si="4"/>
        <v>1</v>
      </c>
      <c r="P30" s="40">
        <f t="shared" si="3"/>
        <v>1</v>
      </c>
      <c r="Q30" s="39"/>
      <c r="R30" s="39"/>
    </row>
    <row r="31" spans="1:18" s="5" customFormat="1" ht="35.25" customHeight="1">
      <c r="A31" s="23">
        <v>15</v>
      </c>
      <c r="B31" s="31" t="s">
        <v>40</v>
      </c>
      <c r="C31" s="31" t="s">
        <v>37</v>
      </c>
      <c r="D31" s="37">
        <v>9</v>
      </c>
      <c r="E31" s="17">
        <v>9</v>
      </c>
      <c r="F31" s="25">
        <f t="shared" si="5"/>
        <v>1</v>
      </c>
      <c r="G31" s="38">
        <v>1</v>
      </c>
      <c r="H31" s="27">
        <f t="shared" si="2"/>
        <v>0.1111111111111111</v>
      </c>
      <c r="I31" s="38">
        <v>8</v>
      </c>
      <c r="J31" s="27">
        <f t="shared" si="0"/>
        <v>0.8888888888888888</v>
      </c>
      <c r="K31" s="38">
        <v>0</v>
      </c>
      <c r="L31" s="27">
        <f t="shared" si="1"/>
        <v>0</v>
      </c>
      <c r="M31" s="38">
        <v>0</v>
      </c>
      <c r="N31" s="32">
        <f t="shared" si="6"/>
        <v>0</v>
      </c>
      <c r="O31" s="32">
        <f t="shared" si="4"/>
        <v>1</v>
      </c>
      <c r="P31" s="40">
        <f t="shared" si="3"/>
        <v>1</v>
      </c>
      <c r="Q31" s="39"/>
      <c r="R31" s="39"/>
    </row>
    <row r="32" spans="1:18" s="5" customFormat="1" ht="42.75" customHeight="1">
      <c r="A32" s="23">
        <v>16</v>
      </c>
      <c r="B32" s="31" t="s">
        <v>41</v>
      </c>
      <c r="C32" s="31" t="s">
        <v>33</v>
      </c>
      <c r="D32" s="37">
        <v>10</v>
      </c>
      <c r="E32" s="17">
        <v>10</v>
      </c>
      <c r="F32" s="25">
        <f t="shared" si="5"/>
        <v>1</v>
      </c>
      <c r="G32" s="38">
        <v>1</v>
      </c>
      <c r="H32" s="27">
        <f t="shared" si="2"/>
        <v>0.1</v>
      </c>
      <c r="I32" s="38">
        <v>2</v>
      </c>
      <c r="J32" s="27">
        <f t="shared" si="0"/>
        <v>0.2</v>
      </c>
      <c r="K32" s="38">
        <v>6</v>
      </c>
      <c r="L32" s="27">
        <f t="shared" si="1"/>
        <v>0.6</v>
      </c>
      <c r="M32" s="38">
        <v>1</v>
      </c>
      <c r="N32" s="32">
        <f t="shared" si="6"/>
        <v>0.1</v>
      </c>
      <c r="O32" s="32">
        <f t="shared" si="4"/>
        <v>0.9</v>
      </c>
      <c r="P32" s="40">
        <f t="shared" si="3"/>
        <v>0.3</v>
      </c>
      <c r="Q32" s="39"/>
      <c r="R32" s="39"/>
    </row>
    <row r="33" spans="1:18" s="5" customFormat="1" ht="39" customHeight="1">
      <c r="A33" s="23">
        <v>17</v>
      </c>
      <c r="B33" s="31" t="s">
        <v>41</v>
      </c>
      <c r="C33" s="31" t="s">
        <v>32</v>
      </c>
      <c r="D33" s="37">
        <v>6</v>
      </c>
      <c r="E33" s="17">
        <v>6</v>
      </c>
      <c r="F33" s="25">
        <f t="shared" si="5"/>
        <v>1</v>
      </c>
      <c r="G33" s="38">
        <v>0</v>
      </c>
      <c r="H33" s="27">
        <f t="shared" si="2"/>
        <v>0</v>
      </c>
      <c r="I33" s="38">
        <v>2</v>
      </c>
      <c r="J33" s="27">
        <f t="shared" si="0"/>
        <v>0.3333333333333333</v>
      </c>
      <c r="K33" s="38">
        <v>0</v>
      </c>
      <c r="L33" s="27">
        <f t="shared" si="1"/>
        <v>0</v>
      </c>
      <c r="M33" s="38">
        <v>4</v>
      </c>
      <c r="N33" s="32">
        <f t="shared" si="6"/>
        <v>0.6666666666666666</v>
      </c>
      <c r="O33" s="32">
        <f t="shared" si="4"/>
        <v>0.3333333333333333</v>
      </c>
      <c r="P33" s="40">
        <f t="shared" si="3"/>
        <v>0.3333333333333333</v>
      </c>
      <c r="Q33" s="39"/>
      <c r="R33" s="39"/>
    </row>
    <row r="34" spans="1:18" s="5" customFormat="1" ht="39" customHeight="1">
      <c r="A34" s="23">
        <v>18</v>
      </c>
      <c r="B34" s="31" t="s">
        <v>30</v>
      </c>
      <c r="C34" s="31" t="s">
        <v>42</v>
      </c>
      <c r="D34" s="37">
        <v>13</v>
      </c>
      <c r="E34" s="17">
        <v>12</v>
      </c>
      <c r="F34" s="25">
        <f t="shared" si="5"/>
        <v>0.9230769230769231</v>
      </c>
      <c r="G34" s="38">
        <v>0</v>
      </c>
      <c r="H34" s="27">
        <f t="shared" si="2"/>
        <v>0</v>
      </c>
      <c r="I34" s="38">
        <v>8</v>
      </c>
      <c r="J34" s="27">
        <f t="shared" si="0"/>
        <v>0.6153846153846154</v>
      </c>
      <c r="K34" s="38">
        <v>4</v>
      </c>
      <c r="L34" s="27">
        <f t="shared" si="1"/>
        <v>0.3076923076923077</v>
      </c>
      <c r="M34" s="38">
        <v>0</v>
      </c>
      <c r="N34" s="32">
        <f t="shared" si="6"/>
        <v>0</v>
      </c>
      <c r="O34" s="32">
        <f t="shared" si="4"/>
        <v>0.9230769230769231</v>
      </c>
      <c r="P34" s="40">
        <f t="shared" si="3"/>
        <v>0.6153846153846154</v>
      </c>
      <c r="Q34" s="39"/>
      <c r="R34" s="39"/>
    </row>
    <row r="35" spans="1:18" s="5" customFormat="1" ht="39" customHeight="1">
      <c r="A35" s="23">
        <v>19</v>
      </c>
      <c r="B35" s="31" t="s">
        <v>43</v>
      </c>
      <c r="C35" s="31" t="s">
        <v>44</v>
      </c>
      <c r="D35" s="37">
        <v>14</v>
      </c>
      <c r="E35" s="17">
        <v>14</v>
      </c>
      <c r="F35" s="25">
        <f t="shared" si="5"/>
        <v>1</v>
      </c>
      <c r="G35" s="38">
        <v>2</v>
      </c>
      <c r="H35" s="27">
        <f t="shared" si="2"/>
        <v>0.14285714285714285</v>
      </c>
      <c r="I35" s="38">
        <v>4</v>
      </c>
      <c r="J35" s="27">
        <f t="shared" si="0"/>
        <v>0.2857142857142857</v>
      </c>
      <c r="K35" s="38">
        <v>8</v>
      </c>
      <c r="L35" s="27">
        <f t="shared" si="1"/>
        <v>0.5714285714285714</v>
      </c>
      <c r="M35" s="38">
        <v>0</v>
      </c>
      <c r="N35" s="32">
        <f t="shared" si="6"/>
        <v>0</v>
      </c>
      <c r="O35" s="32">
        <f t="shared" si="4"/>
        <v>1</v>
      </c>
      <c r="P35" s="40">
        <f t="shared" si="3"/>
        <v>0.42857142857142855</v>
      </c>
      <c r="Q35" s="39"/>
      <c r="R35" s="39"/>
    </row>
    <row r="36" spans="1:18" s="5" customFormat="1" ht="39" customHeight="1">
      <c r="A36" s="23">
        <v>20</v>
      </c>
      <c r="B36" s="31" t="s">
        <v>45</v>
      </c>
      <c r="C36" s="31" t="s">
        <v>46</v>
      </c>
      <c r="D36" s="37">
        <v>15</v>
      </c>
      <c r="E36" s="17">
        <v>14</v>
      </c>
      <c r="F36" s="25">
        <f t="shared" si="5"/>
        <v>0.9333333333333333</v>
      </c>
      <c r="G36" s="38">
        <v>0</v>
      </c>
      <c r="H36" s="27">
        <f t="shared" si="2"/>
        <v>0</v>
      </c>
      <c r="I36" s="38">
        <v>7</v>
      </c>
      <c r="J36" s="27">
        <f t="shared" si="0"/>
        <v>0.4666666666666667</v>
      </c>
      <c r="K36" s="38">
        <v>7</v>
      </c>
      <c r="L36" s="27">
        <f t="shared" si="1"/>
        <v>0.4666666666666667</v>
      </c>
      <c r="M36" s="38">
        <v>0</v>
      </c>
      <c r="N36" s="32">
        <f t="shared" si="6"/>
        <v>0</v>
      </c>
      <c r="O36" s="32">
        <f t="shared" si="4"/>
        <v>0.9333333333333333</v>
      </c>
      <c r="P36" s="40">
        <f t="shared" si="3"/>
        <v>0.4666666666666667</v>
      </c>
      <c r="Q36" s="39"/>
      <c r="R36" s="39"/>
    </row>
    <row r="37" spans="1:18" s="5" customFormat="1" ht="39" customHeight="1">
      <c r="A37" s="23">
        <v>21</v>
      </c>
      <c r="B37" s="31" t="s">
        <v>27</v>
      </c>
      <c r="C37" s="31" t="s">
        <v>46</v>
      </c>
      <c r="D37" s="37">
        <v>15</v>
      </c>
      <c r="E37" s="17">
        <v>10</v>
      </c>
      <c r="F37" s="25">
        <f t="shared" si="5"/>
        <v>0.6666666666666666</v>
      </c>
      <c r="G37" s="38">
        <v>0</v>
      </c>
      <c r="H37" s="27">
        <f t="shared" si="2"/>
        <v>0</v>
      </c>
      <c r="I37" s="38">
        <v>6</v>
      </c>
      <c r="J37" s="27">
        <f t="shared" si="0"/>
        <v>0.4</v>
      </c>
      <c r="K37" s="38">
        <v>4</v>
      </c>
      <c r="L37" s="27">
        <f t="shared" si="1"/>
        <v>0.26666666666666666</v>
      </c>
      <c r="M37" s="38">
        <v>0</v>
      </c>
      <c r="N37" s="32">
        <f t="shared" si="6"/>
        <v>0</v>
      </c>
      <c r="O37" s="32">
        <f t="shared" si="4"/>
        <v>0.6666666666666666</v>
      </c>
      <c r="P37" s="40">
        <f t="shared" si="3"/>
        <v>0.4</v>
      </c>
      <c r="Q37" s="39"/>
      <c r="R37" s="39"/>
    </row>
    <row r="38" spans="1:18" s="5" customFormat="1" ht="39" customHeight="1">
      <c r="A38" s="23">
        <v>22</v>
      </c>
      <c r="B38" s="31" t="s">
        <v>27</v>
      </c>
      <c r="C38" s="31" t="s">
        <v>44</v>
      </c>
      <c r="D38" s="37">
        <v>14</v>
      </c>
      <c r="E38" s="17">
        <v>11</v>
      </c>
      <c r="F38" s="25">
        <f t="shared" si="5"/>
        <v>0.7857142857142857</v>
      </c>
      <c r="G38" s="38">
        <v>0</v>
      </c>
      <c r="H38" s="27">
        <f t="shared" si="2"/>
        <v>0</v>
      </c>
      <c r="I38" s="38">
        <v>3</v>
      </c>
      <c r="J38" s="27">
        <f t="shared" si="0"/>
        <v>0.21428571428571427</v>
      </c>
      <c r="K38" s="38">
        <v>8</v>
      </c>
      <c r="L38" s="27">
        <f t="shared" si="1"/>
        <v>0.5714285714285714</v>
      </c>
      <c r="M38" s="38">
        <v>0</v>
      </c>
      <c r="N38" s="32">
        <f t="shared" si="6"/>
        <v>0</v>
      </c>
      <c r="O38" s="32">
        <f t="shared" si="4"/>
        <v>0.7857142857142857</v>
      </c>
      <c r="P38" s="40">
        <f t="shared" si="3"/>
        <v>0.21428571428571427</v>
      </c>
      <c r="Q38" s="39"/>
      <c r="R38" s="39"/>
    </row>
    <row r="39" spans="1:18" s="5" customFormat="1" ht="39" customHeight="1">
      <c r="A39" s="23">
        <v>23</v>
      </c>
      <c r="B39" s="31" t="s">
        <v>47</v>
      </c>
      <c r="C39" s="31" t="s">
        <v>28</v>
      </c>
      <c r="D39" s="37">
        <v>17</v>
      </c>
      <c r="E39" s="17">
        <v>14</v>
      </c>
      <c r="F39" s="25">
        <f t="shared" si="5"/>
        <v>0.8235294117647058</v>
      </c>
      <c r="G39" s="38">
        <v>3</v>
      </c>
      <c r="H39" s="27">
        <f t="shared" si="2"/>
        <v>0.17647058823529413</v>
      </c>
      <c r="I39" s="38">
        <v>11</v>
      </c>
      <c r="J39" s="27">
        <f t="shared" si="0"/>
        <v>0.6470588235294118</v>
      </c>
      <c r="K39" s="38">
        <v>0</v>
      </c>
      <c r="L39" s="27">
        <f t="shared" si="1"/>
        <v>0</v>
      </c>
      <c r="M39" s="38">
        <v>0</v>
      </c>
      <c r="N39" s="32">
        <f t="shared" si="6"/>
        <v>0</v>
      </c>
      <c r="O39" s="32">
        <f t="shared" si="4"/>
        <v>0.8235294117647058</v>
      </c>
      <c r="P39" s="40">
        <f t="shared" si="3"/>
        <v>0.8235294117647058</v>
      </c>
      <c r="Q39" s="39"/>
      <c r="R39" s="39"/>
    </row>
    <row r="40" spans="1:18" s="5" customFormat="1" ht="39" customHeight="1">
      <c r="A40" s="23">
        <v>24</v>
      </c>
      <c r="B40" s="31" t="s">
        <v>47</v>
      </c>
      <c r="C40" s="31" t="s">
        <v>29</v>
      </c>
      <c r="D40" s="37">
        <v>7</v>
      </c>
      <c r="E40" s="17">
        <v>6</v>
      </c>
      <c r="F40" s="25">
        <f t="shared" si="5"/>
        <v>0.8571428571428571</v>
      </c>
      <c r="G40" s="38">
        <v>3</v>
      </c>
      <c r="H40" s="27">
        <f t="shared" si="2"/>
        <v>0.42857142857142855</v>
      </c>
      <c r="I40" s="38">
        <v>3</v>
      </c>
      <c r="J40" s="27">
        <f t="shared" si="0"/>
        <v>0.42857142857142855</v>
      </c>
      <c r="K40" s="38">
        <v>0</v>
      </c>
      <c r="L40" s="27">
        <f t="shared" si="1"/>
        <v>0</v>
      </c>
      <c r="M40" s="38">
        <v>0</v>
      </c>
      <c r="N40" s="32">
        <f t="shared" si="6"/>
        <v>0</v>
      </c>
      <c r="O40" s="32">
        <f t="shared" si="4"/>
        <v>0.8571428571428571</v>
      </c>
      <c r="P40" s="40">
        <f t="shared" si="3"/>
        <v>0.8571428571428571</v>
      </c>
      <c r="Q40" s="39"/>
      <c r="R40" s="39"/>
    </row>
    <row r="41" spans="1:18" ht="16.5" customHeight="1">
      <c r="A41" s="17"/>
      <c r="B41" s="33" t="s">
        <v>4</v>
      </c>
      <c r="C41" s="33"/>
      <c r="D41" s="34">
        <f>SUM(D17:D40)</f>
        <v>244</v>
      </c>
      <c r="E41" s="34">
        <f>SUM(E17:E40)</f>
        <v>219</v>
      </c>
      <c r="F41" s="35">
        <f>E41/D41</f>
        <v>0.8975409836065574</v>
      </c>
      <c r="G41" s="34">
        <f>SUM(G17:G40)</f>
        <v>19</v>
      </c>
      <c r="H41" s="36">
        <f>G41/D41</f>
        <v>0.0778688524590164</v>
      </c>
      <c r="I41" s="34">
        <f>SUM(I17:I40)</f>
        <v>116</v>
      </c>
      <c r="J41" s="36">
        <f>I41/D41</f>
        <v>0.47540983606557374</v>
      </c>
      <c r="K41" s="34">
        <f>SUM(K17:K40)</f>
        <v>81</v>
      </c>
      <c r="L41" s="36">
        <f t="shared" si="1"/>
        <v>0.3319672131147541</v>
      </c>
      <c r="M41" s="34">
        <f>SUM(M17:M40)</f>
        <v>5</v>
      </c>
      <c r="N41" s="36">
        <f>SUM(N17:N23)/3</f>
        <v>0</v>
      </c>
      <c r="O41" s="36">
        <f t="shared" si="4"/>
        <v>0.8852459016393442</v>
      </c>
      <c r="P41" s="9"/>
      <c r="Q41" s="14"/>
      <c r="R41" s="14"/>
    </row>
    <row r="42" spans="1:18" ht="16.5" customHeight="1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14"/>
      <c r="R42" s="14"/>
    </row>
    <row r="43" spans="1:18" ht="18.7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42"/>
      <c r="Q43" s="14"/>
      <c r="R43" s="14"/>
    </row>
    <row r="44" spans="1:18" ht="18.75">
      <c r="A44" s="9"/>
      <c r="B44" s="42" t="s">
        <v>17</v>
      </c>
      <c r="C44" s="42"/>
      <c r="D44" s="42"/>
      <c r="E44" s="42"/>
      <c r="F44" s="42"/>
      <c r="G44" s="42"/>
      <c r="H44" s="42"/>
      <c r="I44" s="42" t="s">
        <v>18</v>
      </c>
      <c r="J44" s="42"/>
      <c r="K44" s="42"/>
      <c r="L44" s="42"/>
      <c r="M44" s="42"/>
      <c r="N44" s="42"/>
      <c r="O44" s="42"/>
      <c r="P44" s="9"/>
      <c r="Q44" s="14"/>
      <c r="R44" s="14"/>
    </row>
    <row r="45" spans="1:15" ht="18.75">
      <c r="A45" s="56"/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</row>
    <row r="47" spans="2:9" ht="18.75">
      <c r="B47" s="5" t="s">
        <v>19</v>
      </c>
      <c r="I47" s="7" t="s">
        <v>18</v>
      </c>
    </row>
  </sheetData>
  <sheetProtection/>
  <mergeCells count="18">
    <mergeCell ref="B16:P16"/>
    <mergeCell ref="A45:O45"/>
    <mergeCell ref="A8:A10"/>
    <mergeCell ref="I9:J9"/>
    <mergeCell ref="K9:L9"/>
    <mergeCell ref="M9:N9"/>
    <mergeCell ref="O8:O10"/>
    <mergeCell ref="C8:C10"/>
    <mergeCell ref="B12:P12"/>
    <mergeCell ref="B1:P1"/>
    <mergeCell ref="B8:B10"/>
    <mergeCell ref="D8:D10"/>
    <mergeCell ref="E8:F9"/>
    <mergeCell ref="G8:N8"/>
    <mergeCell ref="G9:H9"/>
    <mergeCell ref="P8:P10"/>
    <mergeCell ref="D6:L6"/>
    <mergeCell ref="D2:O2"/>
  </mergeCells>
  <printOptions/>
  <pageMargins left="0.4" right="0.5" top="0.49" bottom="0.56" header="0.39" footer="0.5"/>
  <pageSetup horizontalDpi="600" verticalDpi="600" orientation="landscape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work321212</cp:lastModifiedBy>
  <cp:lastPrinted>2010-06-20T14:52:46Z</cp:lastPrinted>
  <dcterms:created xsi:type="dcterms:W3CDTF">1996-10-08T23:32:33Z</dcterms:created>
  <dcterms:modified xsi:type="dcterms:W3CDTF">2019-11-20T14:51:03Z</dcterms:modified>
  <cp:category/>
  <cp:version/>
  <cp:contentType/>
  <cp:contentStatus/>
</cp:coreProperties>
</file>